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8195" windowHeight="10800" activeTab="2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25725"/>
</workbook>
</file>

<file path=xl/calcChain.xml><?xml version="1.0" encoding="utf-8"?>
<calcChain xmlns="http://schemas.openxmlformats.org/spreadsheetml/2006/main">
  <c r="C10" i="3"/>
  <c r="C9"/>
  <c r="C11" s="1"/>
  <c r="B3"/>
  <c r="I45" i="2"/>
  <c r="H45"/>
  <c r="H44"/>
  <c r="G44"/>
  <c r="E44"/>
  <c r="I44" s="1"/>
  <c r="H43"/>
  <c r="G43"/>
  <c r="E43"/>
  <c r="H40"/>
  <c r="G40"/>
  <c r="E40"/>
  <c r="H38"/>
  <c r="G38"/>
  <c r="E38"/>
  <c r="H36"/>
  <c r="G36"/>
  <c r="E36"/>
  <c r="H35"/>
  <c r="G35"/>
  <c r="E35"/>
  <c r="H34"/>
  <c r="G34"/>
  <c r="E34"/>
  <c r="I34" s="1"/>
  <c r="H33"/>
  <c r="G33"/>
  <c r="E33"/>
  <c r="H31"/>
  <c r="G31"/>
  <c r="E31"/>
  <c r="I31" s="1"/>
  <c r="H30"/>
  <c r="G30"/>
  <c r="E30"/>
  <c r="H29"/>
  <c r="G29"/>
  <c r="E29"/>
  <c r="I29" s="1"/>
  <c r="H28"/>
  <c r="G28"/>
  <c r="E28"/>
  <c r="I28" s="1"/>
  <c r="H27"/>
  <c r="G27"/>
  <c r="E27"/>
  <c r="I27" s="1"/>
  <c r="H25"/>
  <c r="G25"/>
  <c r="E25"/>
  <c r="I25" s="1"/>
  <c r="H24"/>
  <c r="G24"/>
  <c r="E24"/>
  <c r="I24" s="1"/>
  <c r="H21"/>
  <c r="G21"/>
  <c r="E21"/>
  <c r="I21" s="1"/>
  <c r="H19"/>
  <c r="G19"/>
  <c r="E19"/>
  <c r="I19" s="1"/>
  <c r="H18"/>
  <c r="G18"/>
  <c r="E18"/>
  <c r="I18" s="1"/>
  <c r="H17"/>
  <c r="G17"/>
  <c r="E17"/>
  <c r="I17" s="1"/>
  <c r="I15"/>
  <c r="H15"/>
  <c r="H14"/>
  <c r="G14"/>
  <c r="E14"/>
  <c r="I14" s="1"/>
  <c r="H13"/>
  <c r="G13"/>
  <c r="E13"/>
  <c r="H10"/>
  <c r="G10"/>
  <c r="E10"/>
  <c r="I10" s="1"/>
  <c r="H8"/>
  <c r="G8"/>
  <c r="E8"/>
  <c r="H6"/>
  <c r="G6"/>
  <c r="E6"/>
  <c r="I6" s="1"/>
  <c r="H5"/>
  <c r="G5"/>
  <c r="G46" s="1"/>
  <c r="E5"/>
  <c r="I5" s="1"/>
  <c r="I8" l="1"/>
  <c r="I36"/>
  <c r="I30"/>
  <c r="I33"/>
  <c r="I43"/>
  <c r="I13"/>
  <c r="I40"/>
  <c r="I35"/>
  <c r="I38"/>
  <c r="C27" i="3"/>
  <c r="C6"/>
  <c r="I46" i="2"/>
  <c r="C4" i="3"/>
  <c r="B4"/>
  <c r="B7" s="1"/>
  <c r="E46" i="2" l="1"/>
  <c r="B27" i="3" s="1"/>
  <c r="B12"/>
  <c r="C5" l="1"/>
  <c r="C8" l="1"/>
  <c r="C7"/>
  <c r="C12" l="1"/>
  <c r="C15"/>
  <c r="C19" l="1"/>
  <c r="C14"/>
  <c r="C20"/>
  <c r="C21" s="1"/>
  <c r="C13"/>
  <c r="C16" l="1"/>
  <c r="C22" s="1"/>
  <c r="C24" s="1"/>
</calcChain>
</file>

<file path=xl/sharedStrings.xml><?xml version="1.0" encoding="utf-8"?>
<sst xmlns="http://schemas.openxmlformats.org/spreadsheetml/2006/main" count="196" uniqueCount="128">
  <si>
    <t>Název</t>
  </si>
  <si>
    <t>Hodnota</t>
  </si>
  <si>
    <t>Nadpis rekapitulace</t>
  </si>
  <si>
    <t>Seznam prací a dodávek elektrotechnických zařízení</t>
  </si>
  <si>
    <t>Akce</t>
  </si>
  <si>
    <t>MULTIFUNKČNÍ AREÁL ZUBŘÍ</t>
  </si>
  <si>
    <t>Projekt</t>
  </si>
  <si>
    <t>Investor</t>
  </si>
  <si>
    <t>MĚSTO ZUBŘÍ. U Domoviny 234</t>
  </si>
  <si>
    <t>Z. č.</t>
  </si>
  <si>
    <t>160416</t>
  </si>
  <si>
    <t>A. č.</t>
  </si>
  <si>
    <t>COH - E - 202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</si>
  <si>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</si>
  <si>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</si>
  <si>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</si>
  <si>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</si>
  <si>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</si>
  <si>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</si>
  <si>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</si>
  <si>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</si>
  <si>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</si>
  <si>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</si>
  <si>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</si>
  <si>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</si>
  <si>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</si>
  <si>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</si>
  <si>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</si>
  <si>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</si>
  <si>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</si>
  <si>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</si>
  <si>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</si>
  <si>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</si>
  <si>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</si>
  <si>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</si>
  <si>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</si>
  <si>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</si>
  <si>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</si>
  <si>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</si>
  <si>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</si>
  <si>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</si>
  <si>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</si>
  <si>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</si>
  <si>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</si>
  <si>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</si>
  <si>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</si>
  <si>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</si>
  <si>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</si>
  <si>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</si>
  <si>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</si>
  <si>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</si>
  <si>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</si>
  <si>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</si>
  <si>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ZINKOVANÉ PROVEDENÍ</t>
  </si>
  <si>
    <t>OCELOVÝ DRÁT POZINKOVANÝ</t>
  </si>
  <si>
    <t>Drát 8 drát ø 8mm(0,40kg/m), pevně</t>
  </si>
  <si>
    <t>m</t>
  </si>
  <si>
    <t>Drát 10 drát ø 10mm(0,62kg/m), pevně</t>
  </si>
  <si>
    <t xml:space="preserve"> Nátěr svodového vodiče</t>
  </si>
  <si>
    <t>OCELOVÝ PÁSEK POZINKOVANÝ</t>
  </si>
  <si>
    <t>Páska 30x4 páska 30x4 (0,95 kg/m), pevně</t>
  </si>
  <si>
    <t>NEREZOVÉ PROVEDENÍ</t>
  </si>
  <si>
    <t xml:space="preserve"> DRÁT</t>
  </si>
  <si>
    <t>Drát 8 AlMgSi T/4 drát ø 8mm AlMgSi T/4 (0,135kg/m) měkký, pevně</t>
  </si>
  <si>
    <t>Drát 8 AlMgSi+PVC drát ø 8mm AlMgSi T/4 (0,135kg/m) měkký+PVC, pevně</t>
  </si>
  <si>
    <t>JÍMACÍ TYČ</t>
  </si>
  <si>
    <t>JP 20/ M16 - pr. 16/10  AlMgSi, jímací tyč 2m, M16 a zůžením na 10mm/1000mm</t>
  </si>
  <si>
    <t>ks</t>
  </si>
  <si>
    <t>Podstavec s betonem 16-20 kg se závitem M16 pro jimací tyč</t>
  </si>
  <si>
    <t>Svorka k jímací tyči SJ1e N, nerez, pro tyč d16mm</t>
  </si>
  <si>
    <t>IZOLOVANÝ JÍMAČ</t>
  </si>
  <si>
    <t>Sada OBO 101 3-ES-16 kombinovaná Iso pro 3 bodové upevnění</t>
  </si>
  <si>
    <t>SVORKY A PODPĚRY VEDENÍ</t>
  </si>
  <si>
    <t>PODPĚRA VEDENÍ</t>
  </si>
  <si>
    <t>PV 21c podpěra vedení hromosvodu na ploché střechy, plast se štěrkovou výplní</t>
  </si>
  <si>
    <t>Podpěra PV 21A litina</t>
  </si>
  <si>
    <t>SVORKA HROMOSVODNÍ,UZEMŇOVACÍ</t>
  </si>
  <si>
    <t>SU N univerzální nerez</t>
  </si>
  <si>
    <t>SR 2b N svorka páska-páska nerez</t>
  </si>
  <si>
    <t>SR 3b N svorka páska-drát nerez</t>
  </si>
  <si>
    <t>SZa N zkušební - plechová nerez</t>
  </si>
  <si>
    <t>SP N připojovací nerez</t>
  </si>
  <si>
    <t>MONTÁŽNÍ PRÁCE</t>
  </si>
  <si>
    <t xml:space="preserve">Svár včetně antikorozní úpravy </t>
  </si>
  <si>
    <t xml:space="preserve"> Štítek pro označení svodu</t>
  </si>
  <si>
    <t xml:space="preserve"> Tvarování mont.dílu</t>
  </si>
  <si>
    <t>Izolační asfaltový nátěr (svody), přivaření/uchcení svodů k ŽB konstrukci stavby, průchodky střechou včetně utěsnění a pod.</t>
  </si>
  <si>
    <t>kpl</t>
  </si>
  <si>
    <t>HODINOVE ZUCTOVACI SAZBY</t>
  </si>
  <si>
    <t xml:space="preserve"> Napojeni na stavajici zarizeni (ochranné přípojnice, ocelové konstrukce včetně venkovních a pod.)</t>
  </si>
  <si>
    <t>hod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</si>
  <si>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</si>
  <si>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</si>
  <si>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</si>
  <si>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</si>
  <si>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</si>
  <si>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</si>
  <si>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</si>
  <si>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</si>
  <si>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</si>
  <si>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</si>
  <si>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</si>
  <si>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</si>
  <si>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</si>
  <si>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</si>
  <si>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</si>
  <si>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</si>
  <si>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</si>
  <si>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</si>
  <si>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</si>
  <si>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</si>
  <si>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</si>
  <si>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</si>
  <si>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</si>
  <si>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</si>
  <si>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</si>
  <si>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</si>
  <si>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</si>
  <si>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</si>
  <si>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</si>
  <si>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</si>
  <si>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</si>
  <si>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>Seznam výrobců</t>
  </si>
  <si>
    <t>Kovoblesk Opava</t>
  </si>
  <si>
    <t>Nezařazené</t>
  </si>
  <si>
    <t>Tremis Lovosice</t>
  </si>
  <si>
    <t>OBO Betterman</t>
  </si>
  <si>
    <t>VNITŘNÍ BAZÉN PRO ŠKOLY A VEŘEJNOST S PROVOZEM WELLNESS A PROVOZ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</si>
</sst>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摑壠ˌ☸+_x0008_"/>
      <charset val="238"/>
    </font>
    <font>
      <b/>
      <sz val="11"/>
      <color rgb="FF000000"/>
      <name val="敓潧⁥䥕ᬀ摑壠ˌ☸+_x0008_"/>
      <charset val="238"/>
    </font>
    <font>
      <b/>
      <sz val="10"/>
      <color rgb="FF000000"/>
      <name val="敓潧⁥䥕ᬀ摑壠ˌ☸+_x0008_"/>
      <charset val="238"/>
    </font>
    <font>
      <b/>
      <sz val="9"/>
      <color rgb="FF000000"/>
      <name val="敓潧⁥䥕ᬀ摑壠ˌ☸+_x0008_"/>
      <charset val="238"/>
    </font>
    <font>
      <i/>
      <sz val="10"/>
      <color rgb="FF000000"/>
      <name val="敓潧⁥䥕ᬀ摑壠ˌ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"/>
  <sheetViews>
    <sheetView workbookViewId="0">
      <selection activeCell="E16" sqref="E16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 ht="26.25">
      <c r="A4" s="2" t="s">
        <v>6</v>
      </c>
      <c r="B4" s="5" t="s">
        <v>127</v>
      </c>
    </row>
    <row r="5" spans="1:2">
      <c r="A5" s="2" t="s">
        <v>7</v>
      </c>
      <c r="B5" s="4" t="s">
        <v>8</v>
      </c>
    </row>
    <row r="6" spans="1:2">
      <c r="A6" s="2" t="s">
        <v>9</v>
      </c>
      <c r="B6" s="4" t="s">
        <v>10</v>
      </c>
    </row>
    <row r="7" spans="1:2">
      <c r="A7" s="2" t="s">
        <v>11</v>
      </c>
      <c r="B7" s="4" t="s">
        <v>12</v>
      </c>
    </row>
    <row r="8" spans="1:2">
      <c r="A8" s="2" t="s">
        <v>13</v>
      </c>
      <c r="B8" s="4" t="s">
        <v>14</v>
      </c>
    </row>
    <row r="9" spans="1:2">
      <c r="A9" s="2" t="s">
        <v>15</v>
      </c>
      <c r="B9" s="4" t="s">
        <v>16</v>
      </c>
    </row>
    <row r="10" spans="1:2">
      <c r="A10" s="2" t="s">
        <v>17</v>
      </c>
      <c r="B10" s="4" t="s">
        <v>14</v>
      </c>
    </row>
    <row r="11" spans="1:2">
      <c r="A11" s="2" t="s">
        <v>18</v>
      </c>
      <c r="B11" s="4" t="s">
        <v>14</v>
      </c>
    </row>
    <row r="12" spans="1:2">
      <c r="A12" s="2" t="s">
        <v>19</v>
      </c>
      <c r="B12" s="4" t="s">
        <v>20</v>
      </c>
    </row>
    <row r="13" spans="1:2">
      <c r="A13" s="2" t="s">
        <v>21</v>
      </c>
      <c r="B13" s="4" t="s">
        <v>14</v>
      </c>
    </row>
    <row r="14" spans="1:2">
      <c r="A14" s="2" t="s">
        <v>22</v>
      </c>
      <c r="B14" s="4" t="s">
        <v>23</v>
      </c>
    </row>
    <row r="15" spans="1:2">
      <c r="A15" s="2" t="s">
        <v>14</v>
      </c>
      <c r="B15" s="6" t="s">
        <v>14</v>
      </c>
    </row>
    <row r="16" spans="1:2">
      <c r="A16" s="2" t="s">
        <v>24</v>
      </c>
      <c r="B16" s="7" t="s">
        <v>25</v>
      </c>
    </row>
    <row r="17" spans="1:2">
      <c r="A17" s="2" t="s">
        <v>26</v>
      </c>
      <c r="B17" s="7" t="s">
        <v>27</v>
      </c>
    </row>
    <row r="18" spans="1:2">
      <c r="A18" s="2" t="s">
        <v>28</v>
      </c>
      <c r="B18" s="7" t="s">
        <v>29</v>
      </c>
    </row>
    <row r="19" spans="1:2">
      <c r="A19" s="2" t="s">
        <v>30</v>
      </c>
      <c r="B19" s="7" t="s">
        <v>31</v>
      </c>
    </row>
    <row r="20" spans="1:2">
      <c r="A20" s="2" t="s">
        <v>32</v>
      </c>
      <c r="B20" s="7" t="s">
        <v>31</v>
      </c>
    </row>
    <row r="21" spans="1:2">
      <c r="A21" s="2" t="s">
        <v>33</v>
      </c>
      <c r="B21" s="7" t="s">
        <v>31</v>
      </c>
    </row>
    <row r="22" spans="1:2">
      <c r="A22" s="2" t="s">
        <v>34</v>
      </c>
      <c r="B22" s="7" t="s">
        <v>31</v>
      </c>
    </row>
    <row r="23" spans="1:2">
      <c r="A23" s="2" t="s">
        <v>35</v>
      </c>
      <c r="B23" s="7" t="s">
        <v>31</v>
      </c>
    </row>
    <row r="24" spans="1:2">
      <c r="A24" s="2" t="s">
        <v>36</v>
      </c>
      <c r="B24" s="7" t="s">
        <v>31</v>
      </c>
    </row>
    <row r="25" spans="1:2">
      <c r="A25" s="2" t="s">
        <v>37</v>
      </c>
      <c r="B25" s="7" t="s">
        <v>31</v>
      </c>
    </row>
    <row r="26" spans="1:2">
      <c r="A26" s="2" t="s">
        <v>38</v>
      </c>
      <c r="B26" s="7" t="s">
        <v>39</v>
      </c>
    </row>
    <row r="27" spans="1:2">
      <c r="A27" s="2" t="s">
        <v>40</v>
      </c>
      <c r="B27" s="7" t="s">
        <v>31</v>
      </c>
    </row>
    <row r="28" spans="1:2">
      <c r="A28" s="2" t="s">
        <v>41</v>
      </c>
      <c r="B28" s="7" t="s">
        <v>31</v>
      </c>
    </row>
    <row r="29" spans="1:2">
      <c r="A29" s="2" t="s">
        <v>42</v>
      </c>
      <c r="B29" s="7" t="s">
        <v>31</v>
      </c>
    </row>
    <row r="30" spans="1:2">
      <c r="A30" s="2" t="s">
        <v>43</v>
      </c>
      <c r="B30" s="7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A32" sqref="A32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9.28515625" style="9" bestFit="1" customWidth="1"/>
    <col min="5" max="5" width="9.42578125" style="8" customWidth="1"/>
  </cols>
  <sheetData>
    <row r="1" spans="1:3">
      <c r="A1" s="2" t="s">
        <v>0</v>
      </c>
      <c r="B1" s="10" t="s">
        <v>98</v>
      </c>
      <c r="C1" s="10" t="s">
        <v>99</v>
      </c>
    </row>
    <row r="2" spans="1:3">
      <c r="A2" s="4" t="s">
        <v>100</v>
      </c>
      <c r="B2" s="15"/>
      <c r="C2" s="15"/>
    </row>
    <row r="3" spans="1:3">
      <c r="A3" s="6" t="s">
        <v>101</v>
      </c>
      <c r="B3" s="14">
        <f>0</f>
        <v>0</v>
      </c>
      <c r="C3" s="14"/>
    </row>
    <row r="4" spans="1:3">
      <c r="A4" s="6" t="s">
        <v>102</v>
      </c>
      <c r="B4" s="14">
        <f>B3 * Parametry!B16 / 100</f>
        <v>0</v>
      </c>
      <c r="C4" s="14">
        <f>B3 * Parametry!B17 / 100</f>
        <v>0</v>
      </c>
    </row>
    <row r="5" spans="1:3">
      <c r="A5" s="6" t="s">
        <v>103</v>
      </c>
      <c r="B5" s="14"/>
      <c r="C5" s="14">
        <f>(Rozpočet!E46) + 0</f>
        <v>0</v>
      </c>
    </row>
    <row r="6" spans="1:3">
      <c r="A6" s="6" t="s">
        <v>104</v>
      </c>
      <c r="B6" s="14"/>
      <c r="C6" s="14">
        <f>0 + (Rozpočet!G46) + 0</f>
        <v>0</v>
      </c>
    </row>
    <row r="7" spans="1:3">
      <c r="A7" s="7" t="s">
        <v>105</v>
      </c>
      <c r="B7" s="16">
        <f>B3 + B4</f>
        <v>0</v>
      </c>
      <c r="C7" s="16">
        <f>C3 + C4 + C5 + C6</f>
        <v>0</v>
      </c>
    </row>
    <row r="8" spans="1:3">
      <c r="A8" s="6" t="s">
        <v>106</v>
      </c>
      <c r="B8" s="14"/>
      <c r="C8" s="14">
        <f>(C5 + C6) * Parametry!B18 / 100</f>
        <v>0</v>
      </c>
    </row>
    <row r="9" spans="1:3">
      <c r="A9" s="6" t="s">
        <v>107</v>
      </c>
      <c r="B9" s="14"/>
      <c r="C9" s="14">
        <f>0 + 0</f>
        <v>0</v>
      </c>
    </row>
    <row r="10" spans="1:3">
      <c r="A10" s="6" t="s">
        <v>108</v>
      </c>
      <c r="B10" s="14"/>
      <c r="C10" s="14">
        <f>0 + 0</f>
        <v>0</v>
      </c>
    </row>
    <row r="11" spans="1:3">
      <c r="A11" s="6" t="s">
        <v>109</v>
      </c>
      <c r="B11" s="14"/>
      <c r="C11" s="14">
        <f>(C9 + C10) * Parametry!B19 / 100</f>
        <v>0</v>
      </c>
    </row>
    <row r="12" spans="1:3">
      <c r="A12" s="7" t="s">
        <v>110</v>
      </c>
      <c r="B12" s="16">
        <f>B7</f>
        <v>0</v>
      </c>
      <c r="C12" s="16">
        <f>C7 + C8 + C9 + C10 + C11</f>
        <v>0</v>
      </c>
    </row>
    <row r="13" spans="1:3">
      <c r="A13" s="6" t="s">
        <v>111</v>
      </c>
      <c r="B13" s="14"/>
      <c r="C13" s="14">
        <f>(B12 + C12) * Parametry!B20 / 100</f>
        <v>0</v>
      </c>
    </row>
    <row r="14" spans="1:3">
      <c r="A14" s="6" t="s">
        <v>112</v>
      </c>
      <c r="B14" s="14"/>
      <c r="C14" s="14">
        <f>(B12 + C12) * Parametry!B21 / 100</f>
        <v>0</v>
      </c>
    </row>
    <row r="15" spans="1:3">
      <c r="A15" s="6" t="s">
        <v>113</v>
      </c>
      <c r="B15" s="14"/>
      <c r="C15" s="14">
        <f>(B7 + C7) * Parametry!B22 / 100</f>
        <v>0</v>
      </c>
    </row>
    <row r="16" spans="1:3">
      <c r="A16" s="4" t="s">
        <v>114</v>
      </c>
      <c r="B16" s="15"/>
      <c r="C16" s="15">
        <f>B12 + C12 + C13 + C14 + C15</f>
        <v>0</v>
      </c>
    </row>
    <row r="17" spans="1:3">
      <c r="A17" s="6" t="s">
        <v>14</v>
      </c>
      <c r="B17" s="14"/>
      <c r="C17" s="14"/>
    </row>
    <row r="18" spans="1:3">
      <c r="A18" s="4" t="s">
        <v>115</v>
      </c>
      <c r="B18" s="15"/>
      <c r="C18" s="15"/>
    </row>
    <row r="19" spans="1:3">
      <c r="A19" s="6" t="s">
        <v>116</v>
      </c>
      <c r="B19" s="14"/>
      <c r="C19" s="14">
        <f>C12 * Parametry!B23 / 100</f>
        <v>0</v>
      </c>
    </row>
    <row r="20" spans="1:3">
      <c r="A20" s="6" t="s">
        <v>117</v>
      </c>
      <c r="B20" s="14"/>
      <c r="C20" s="14">
        <f>C12 * Parametry!B24 / 100</f>
        <v>0</v>
      </c>
    </row>
    <row r="21" spans="1:3">
      <c r="A21" s="4" t="s">
        <v>118</v>
      </c>
      <c r="B21" s="15"/>
      <c r="C21" s="15">
        <f>C19 + C20</f>
        <v>0</v>
      </c>
    </row>
    <row r="22" spans="1:3">
      <c r="A22" s="6" t="s">
        <v>119</v>
      </c>
      <c r="B22" s="14"/>
      <c r="C22" s="14">
        <f>Parametry!B25 * Parametry!B28 * (C16 * Parametry!B27)^Parametry!B26</f>
        <v>0</v>
      </c>
    </row>
    <row r="23" spans="1:3">
      <c r="A23" s="6" t="s">
        <v>14</v>
      </c>
      <c r="B23" s="14"/>
      <c r="C23" s="14"/>
    </row>
    <row r="24" spans="1:3">
      <c r="A24" s="3" t="s">
        <v>120</v>
      </c>
      <c r="B24" s="11"/>
      <c r="C24" s="11">
        <f>C16 + C21 + C22</f>
        <v>0</v>
      </c>
    </row>
    <row r="25" spans="1:3">
      <c r="A25" s="6" t="s">
        <v>14</v>
      </c>
      <c r="B25" s="14"/>
      <c r="C25" s="14"/>
    </row>
    <row r="26" spans="1:3">
      <c r="A26" s="4" t="s">
        <v>121</v>
      </c>
      <c r="B26" s="17" t="s">
        <v>46</v>
      </c>
      <c r="C26" s="17" t="s">
        <v>48</v>
      </c>
    </row>
    <row r="27" spans="1:3">
      <c r="A27" s="6" t="s">
        <v>52</v>
      </c>
      <c r="B27" s="14">
        <f>(Rozpočet!E46)</f>
        <v>0</v>
      </c>
      <c r="C27" s="14">
        <f>(Rozpočet!G46)</f>
        <v>0</v>
      </c>
    </row>
    <row r="28" spans="1:3">
      <c r="A28" s="6" t="s">
        <v>14</v>
      </c>
      <c r="B28" s="14"/>
      <c r="C28" s="14"/>
    </row>
    <row r="29" spans="1:3">
      <c r="A29" s="4" t="s">
        <v>122</v>
      </c>
      <c r="B29" s="17"/>
      <c r="C29" s="18"/>
    </row>
    <row r="30" spans="1:3">
      <c r="A30" s="6" t="s">
        <v>123</v>
      </c>
      <c r="B30" s="19"/>
      <c r="C30" s="14"/>
    </row>
    <row r="31" spans="1:3">
      <c r="A31" s="6" t="s">
        <v>126</v>
      </c>
      <c r="B31" s="19"/>
      <c r="C31" s="14"/>
    </row>
    <row r="32" spans="1:3">
      <c r="A32" s="6" t="s">
        <v>124</v>
      </c>
      <c r="B32" s="19"/>
      <c r="C32" s="14"/>
    </row>
    <row r="33" spans="1:3">
      <c r="A33" s="6" t="s">
        <v>125</v>
      </c>
      <c r="B33" s="19"/>
      <c r="C33" s="1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6"/>
  <sheetViews>
    <sheetView tabSelected="1" workbookViewId="0">
      <selection activeCell="A55" sqref="A55"/>
    </sheetView>
  </sheetViews>
  <sheetFormatPr defaultRowHeight="15"/>
  <cols>
    <col min="1" max="1" width="42.85546875" style="20" customWidth="1"/>
    <col min="2" max="2" width="4" style="1" bestFit="1" customWidth="1"/>
    <col min="3" max="3" width="6.4257812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0" max="10" width="0" style="8" hidden="1" customWidth="1"/>
  </cols>
  <sheetData>
    <row r="1" spans="1:9">
      <c r="A1" s="21" t="s">
        <v>0</v>
      </c>
      <c r="B1" s="2" t="s">
        <v>44</v>
      </c>
      <c r="C1" s="10" t="s">
        <v>45</v>
      </c>
      <c r="D1" s="10" t="s">
        <v>46</v>
      </c>
      <c r="E1" s="10" t="s">
        <v>47</v>
      </c>
      <c r="F1" s="10" t="s">
        <v>48</v>
      </c>
      <c r="G1" s="10" t="s">
        <v>49</v>
      </c>
      <c r="H1" s="10" t="s">
        <v>50</v>
      </c>
      <c r="I1" s="10" t="s">
        <v>51</v>
      </c>
    </row>
    <row r="2" spans="1:9">
      <c r="A2" s="22" t="s">
        <v>52</v>
      </c>
      <c r="B2" s="3" t="s">
        <v>14</v>
      </c>
      <c r="C2" s="11"/>
      <c r="D2" s="11"/>
      <c r="E2" s="11"/>
      <c r="F2" s="11"/>
      <c r="G2" s="11"/>
      <c r="H2" s="11"/>
      <c r="I2" s="11"/>
    </row>
    <row r="3" spans="1:9">
      <c r="A3" s="23" t="s">
        <v>53</v>
      </c>
      <c r="B3" s="12" t="s">
        <v>14</v>
      </c>
      <c r="C3" s="13"/>
      <c r="D3" s="13"/>
      <c r="E3" s="13"/>
      <c r="F3" s="13"/>
      <c r="G3" s="13"/>
      <c r="H3" s="13"/>
      <c r="I3" s="13"/>
    </row>
    <row r="4" spans="1:9">
      <c r="A4" s="23" t="s">
        <v>54</v>
      </c>
      <c r="B4" s="12" t="s">
        <v>14</v>
      </c>
      <c r="C4" s="13"/>
      <c r="D4" s="13"/>
      <c r="E4" s="13"/>
      <c r="F4" s="13"/>
      <c r="G4" s="13"/>
      <c r="H4" s="13"/>
      <c r="I4" s="13"/>
    </row>
    <row r="5" spans="1:9">
      <c r="A5" s="24" t="s">
        <v>55</v>
      </c>
      <c r="B5" s="6" t="s">
        <v>56</v>
      </c>
      <c r="C5" s="14">
        <v>50</v>
      </c>
      <c r="D5" s="14"/>
      <c r="E5" s="14">
        <f>C5*D5</f>
        <v>0</v>
      </c>
      <c r="F5" s="14"/>
      <c r="G5" s="14">
        <f>C5*F5</f>
        <v>0</v>
      </c>
      <c r="H5" s="14">
        <f>D5+F5</f>
        <v>0</v>
      </c>
      <c r="I5" s="14">
        <f>E5+G5</f>
        <v>0</v>
      </c>
    </row>
    <row r="6" spans="1:9">
      <c r="A6" s="24" t="s">
        <v>57</v>
      </c>
      <c r="B6" s="6" t="s">
        <v>56</v>
      </c>
      <c r="C6" s="14">
        <v>220</v>
      </c>
      <c r="D6" s="14"/>
      <c r="E6" s="14">
        <f>C6*D6</f>
        <v>0</v>
      </c>
      <c r="F6" s="14"/>
      <c r="G6" s="14">
        <f>C6*F6</f>
        <v>0</v>
      </c>
      <c r="H6" s="14">
        <f>D6+F6</f>
        <v>0</v>
      </c>
      <c r="I6" s="14">
        <f>E6+G6</f>
        <v>0</v>
      </c>
    </row>
    <row r="7" spans="1:9">
      <c r="A7" s="23" t="s">
        <v>54</v>
      </c>
      <c r="B7" s="12" t="s">
        <v>14</v>
      </c>
      <c r="C7" s="13"/>
      <c r="D7" s="13"/>
      <c r="E7" s="13"/>
      <c r="F7" s="13"/>
      <c r="G7" s="13"/>
      <c r="H7" s="13"/>
      <c r="I7" s="13"/>
    </row>
    <row r="8" spans="1:9">
      <c r="A8" s="24" t="s">
        <v>58</v>
      </c>
      <c r="B8" s="6" t="s">
        <v>56</v>
      </c>
      <c r="C8" s="14">
        <v>30</v>
      </c>
      <c r="D8" s="14"/>
      <c r="E8" s="14">
        <f>C8*D8</f>
        <v>0</v>
      </c>
      <c r="F8" s="14"/>
      <c r="G8" s="14">
        <f>C8*F8</f>
        <v>0</v>
      </c>
      <c r="H8" s="14">
        <f>D8+F8</f>
        <v>0</v>
      </c>
      <c r="I8" s="14">
        <f>E8+G8</f>
        <v>0</v>
      </c>
    </row>
    <row r="9" spans="1:9">
      <c r="A9" s="23" t="s">
        <v>59</v>
      </c>
      <c r="B9" s="12" t="s">
        <v>14</v>
      </c>
      <c r="C9" s="13"/>
      <c r="D9" s="13"/>
      <c r="E9" s="13"/>
      <c r="F9" s="13"/>
      <c r="G9" s="13"/>
      <c r="H9" s="13"/>
      <c r="I9" s="13"/>
    </row>
    <row r="10" spans="1:9">
      <c r="A10" s="24" t="s">
        <v>60</v>
      </c>
      <c r="B10" s="6" t="s">
        <v>56</v>
      </c>
      <c r="C10" s="14">
        <v>950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</row>
    <row r="11" spans="1:9">
      <c r="A11" s="23" t="s">
        <v>61</v>
      </c>
      <c r="B11" s="12" t="s">
        <v>14</v>
      </c>
      <c r="C11" s="13"/>
      <c r="D11" s="13"/>
      <c r="E11" s="13"/>
      <c r="F11" s="13"/>
      <c r="G11" s="13"/>
      <c r="H11" s="13"/>
      <c r="I11" s="13"/>
    </row>
    <row r="12" spans="1:9">
      <c r="A12" s="23" t="s">
        <v>62</v>
      </c>
      <c r="B12" s="12" t="s">
        <v>14</v>
      </c>
      <c r="C12" s="13"/>
      <c r="D12" s="13"/>
      <c r="E12" s="13"/>
      <c r="F12" s="13"/>
      <c r="G12" s="13"/>
      <c r="H12" s="13"/>
      <c r="I12" s="13"/>
    </row>
    <row r="13" spans="1:9" ht="24.75">
      <c r="A13" s="24" t="s">
        <v>63</v>
      </c>
      <c r="B13" s="6" t="s">
        <v>56</v>
      </c>
      <c r="C13" s="14">
        <v>395</v>
      </c>
      <c r="D13" s="14"/>
      <c r="E13" s="14">
        <f>C13*D13</f>
        <v>0</v>
      </c>
      <c r="F13" s="14"/>
      <c r="G13" s="14">
        <f>C13*F13</f>
        <v>0</v>
      </c>
      <c r="H13" s="14">
        <f t="shared" ref="H13:I15" si="0">D13+F13</f>
        <v>0</v>
      </c>
      <c r="I13" s="14">
        <f t="shared" si="0"/>
        <v>0</v>
      </c>
    </row>
    <row r="14" spans="1:9" ht="24.75">
      <c r="A14" s="24" t="s">
        <v>64</v>
      </c>
      <c r="B14" s="6" t="s">
        <v>56</v>
      </c>
      <c r="C14" s="14">
        <v>60</v>
      </c>
      <c r="D14" s="14"/>
      <c r="E14" s="14">
        <f>C14*D14</f>
        <v>0</v>
      </c>
      <c r="F14" s="14"/>
      <c r="G14" s="14">
        <f>C14*F14</f>
        <v>0</v>
      </c>
      <c r="H14" s="14">
        <f t="shared" si="0"/>
        <v>0</v>
      </c>
      <c r="I14" s="14">
        <f t="shared" si="0"/>
        <v>0</v>
      </c>
    </row>
    <row r="15" spans="1:9">
      <c r="A15" s="24" t="s">
        <v>14</v>
      </c>
      <c r="B15" s="6" t="s">
        <v>14</v>
      </c>
      <c r="C15" s="14"/>
      <c r="D15" s="14"/>
      <c r="E15" s="14"/>
      <c r="F15" s="14"/>
      <c r="G15" s="14"/>
      <c r="H15" s="14">
        <f t="shared" si="0"/>
        <v>0</v>
      </c>
      <c r="I15" s="14">
        <f t="shared" si="0"/>
        <v>0</v>
      </c>
    </row>
    <row r="16" spans="1:9">
      <c r="A16" s="23" t="s">
        <v>65</v>
      </c>
      <c r="B16" s="12" t="s">
        <v>14</v>
      </c>
      <c r="C16" s="13"/>
      <c r="D16" s="13"/>
      <c r="E16" s="13"/>
      <c r="F16" s="13"/>
      <c r="G16" s="13"/>
      <c r="H16" s="13"/>
      <c r="I16" s="13"/>
    </row>
    <row r="17" spans="1:9" ht="24.75">
      <c r="A17" s="24" t="s">
        <v>66</v>
      </c>
      <c r="B17" s="6" t="s">
        <v>67</v>
      </c>
      <c r="C17" s="14">
        <v>5</v>
      </c>
      <c r="D17" s="14"/>
      <c r="E17" s="14">
        <f>C17*D17</f>
        <v>0</v>
      </c>
      <c r="F17" s="14"/>
      <c r="G17" s="14">
        <f>C17*F17</f>
        <v>0</v>
      </c>
      <c r="H17" s="14">
        <f t="shared" ref="H17:I19" si="1">D17+F17</f>
        <v>0</v>
      </c>
      <c r="I17" s="14">
        <f t="shared" si="1"/>
        <v>0</v>
      </c>
    </row>
    <row r="18" spans="1:9" ht="24.75">
      <c r="A18" s="24" t="s">
        <v>68</v>
      </c>
      <c r="B18" s="6" t="s">
        <v>67</v>
      </c>
      <c r="C18" s="14">
        <v>5</v>
      </c>
      <c r="D18" s="14"/>
      <c r="E18" s="14">
        <f>C18*D18</f>
        <v>0</v>
      </c>
      <c r="F18" s="14"/>
      <c r="G18" s="14">
        <f>C18*F18</f>
        <v>0</v>
      </c>
      <c r="H18" s="14">
        <f t="shared" si="1"/>
        <v>0</v>
      </c>
      <c r="I18" s="14">
        <f t="shared" si="1"/>
        <v>0</v>
      </c>
    </row>
    <row r="19" spans="1:9">
      <c r="A19" s="24" t="s">
        <v>69</v>
      </c>
      <c r="B19" s="6" t="s">
        <v>67</v>
      </c>
      <c r="C19" s="14">
        <v>5</v>
      </c>
      <c r="D19" s="14"/>
      <c r="E19" s="14">
        <f>C19*D19</f>
        <v>0</v>
      </c>
      <c r="F19" s="14"/>
      <c r="G19" s="14">
        <f>C19*F19</f>
        <v>0</v>
      </c>
      <c r="H19" s="14">
        <f t="shared" si="1"/>
        <v>0</v>
      </c>
      <c r="I19" s="14">
        <f t="shared" si="1"/>
        <v>0</v>
      </c>
    </row>
    <row r="20" spans="1:9">
      <c r="A20" s="23" t="s">
        <v>70</v>
      </c>
      <c r="B20" s="12" t="s">
        <v>14</v>
      </c>
      <c r="C20" s="13"/>
      <c r="D20" s="13"/>
      <c r="E20" s="13"/>
      <c r="F20" s="13"/>
      <c r="G20" s="13"/>
      <c r="H20" s="13"/>
      <c r="I20" s="13"/>
    </row>
    <row r="21" spans="1:9" ht="24.75">
      <c r="A21" s="24" t="s">
        <v>71</v>
      </c>
      <c r="B21" s="6" t="s">
        <v>67</v>
      </c>
      <c r="C21" s="14">
        <v>1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</row>
    <row r="22" spans="1:9">
      <c r="A22" s="23" t="s">
        <v>72</v>
      </c>
      <c r="B22" s="12" t="s">
        <v>14</v>
      </c>
      <c r="C22" s="13"/>
      <c r="D22" s="13"/>
      <c r="E22" s="13"/>
      <c r="F22" s="13"/>
      <c r="G22" s="13"/>
      <c r="H22" s="13"/>
      <c r="I22" s="13"/>
    </row>
    <row r="23" spans="1:9">
      <c r="A23" s="23" t="s">
        <v>73</v>
      </c>
      <c r="B23" s="12" t="s">
        <v>14</v>
      </c>
      <c r="C23" s="13"/>
      <c r="D23" s="13"/>
      <c r="E23" s="13"/>
      <c r="F23" s="13"/>
      <c r="G23" s="13"/>
      <c r="H23" s="13"/>
      <c r="I23" s="13"/>
    </row>
    <row r="24" spans="1:9" ht="24.75">
      <c r="A24" s="24" t="s">
        <v>74</v>
      </c>
      <c r="B24" s="6" t="s">
        <v>67</v>
      </c>
      <c r="C24" s="14">
        <v>90</v>
      </c>
      <c r="D24" s="14"/>
      <c r="E24" s="14">
        <f>C24*D24</f>
        <v>0</v>
      </c>
      <c r="F24" s="14"/>
      <c r="G24" s="14">
        <f>C24*F24</f>
        <v>0</v>
      </c>
      <c r="H24" s="14">
        <f>D24+F24</f>
        <v>0</v>
      </c>
      <c r="I24" s="14">
        <f>E24+G24</f>
        <v>0</v>
      </c>
    </row>
    <row r="25" spans="1:9">
      <c r="A25" s="24" t="s">
        <v>75</v>
      </c>
      <c r="B25" s="6" t="s">
        <v>67</v>
      </c>
      <c r="C25" s="14">
        <v>215</v>
      </c>
      <c r="D25" s="14"/>
      <c r="E25" s="14">
        <f>C25*D25</f>
        <v>0</v>
      </c>
      <c r="F25" s="14"/>
      <c r="G25" s="14">
        <f>C25*F25</f>
        <v>0</v>
      </c>
      <c r="H25" s="14">
        <f>D25+F25</f>
        <v>0</v>
      </c>
      <c r="I25" s="14">
        <f>E25+G25</f>
        <v>0</v>
      </c>
    </row>
    <row r="26" spans="1:9">
      <c r="A26" s="23" t="s">
        <v>76</v>
      </c>
      <c r="B26" s="12" t="s">
        <v>14</v>
      </c>
      <c r="C26" s="13"/>
      <c r="D26" s="13"/>
      <c r="E26" s="13"/>
      <c r="F26" s="13"/>
      <c r="G26" s="13"/>
      <c r="H26" s="13"/>
      <c r="I26" s="13"/>
    </row>
    <row r="27" spans="1:9">
      <c r="A27" s="24" t="s">
        <v>77</v>
      </c>
      <c r="B27" s="6" t="s">
        <v>67</v>
      </c>
      <c r="C27" s="14">
        <v>75</v>
      </c>
      <c r="D27" s="14"/>
      <c r="E27" s="14">
        <f>C27*D27</f>
        <v>0</v>
      </c>
      <c r="F27" s="14"/>
      <c r="G27" s="14">
        <f>C27*F27</f>
        <v>0</v>
      </c>
      <c r="H27" s="14">
        <f t="shared" ref="H27:I31" si="2">D27+F27</f>
        <v>0</v>
      </c>
      <c r="I27" s="14">
        <f t="shared" si="2"/>
        <v>0</v>
      </c>
    </row>
    <row r="28" spans="1:9">
      <c r="A28" s="24" t="s">
        <v>78</v>
      </c>
      <c r="B28" s="6" t="s">
        <v>67</v>
      </c>
      <c r="C28" s="14">
        <v>25</v>
      </c>
      <c r="D28" s="14"/>
      <c r="E28" s="14">
        <f>C28*D28</f>
        <v>0</v>
      </c>
      <c r="F28" s="14"/>
      <c r="G28" s="14">
        <f>C28*F28</f>
        <v>0</v>
      </c>
      <c r="H28" s="14">
        <f t="shared" si="2"/>
        <v>0</v>
      </c>
      <c r="I28" s="14">
        <f t="shared" si="2"/>
        <v>0</v>
      </c>
    </row>
    <row r="29" spans="1:9">
      <c r="A29" s="24" t="s">
        <v>79</v>
      </c>
      <c r="B29" s="6" t="s">
        <v>67</v>
      </c>
      <c r="C29" s="14">
        <v>50</v>
      </c>
      <c r="D29" s="14"/>
      <c r="E29" s="14">
        <f>C29*D29</f>
        <v>0</v>
      </c>
      <c r="F29" s="14"/>
      <c r="G29" s="14">
        <f>C29*F29</f>
        <v>0</v>
      </c>
      <c r="H29" s="14">
        <f t="shared" si="2"/>
        <v>0</v>
      </c>
      <c r="I29" s="14">
        <f t="shared" si="2"/>
        <v>0</v>
      </c>
    </row>
    <row r="30" spans="1:9">
      <c r="A30" s="24" t="s">
        <v>80</v>
      </c>
      <c r="B30" s="6" t="s">
        <v>67</v>
      </c>
      <c r="C30" s="14">
        <v>15</v>
      </c>
      <c r="D30" s="14"/>
      <c r="E30" s="14">
        <f>C30*D30</f>
        <v>0</v>
      </c>
      <c r="F30" s="14"/>
      <c r="G30" s="14">
        <f>C30*F30</f>
        <v>0</v>
      </c>
      <c r="H30" s="14">
        <f t="shared" si="2"/>
        <v>0</v>
      </c>
      <c r="I30" s="14">
        <f t="shared" si="2"/>
        <v>0</v>
      </c>
    </row>
    <row r="31" spans="1:9">
      <c r="A31" s="24" t="s">
        <v>81</v>
      </c>
      <c r="B31" s="6" t="s">
        <v>67</v>
      </c>
      <c r="C31" s="14">
        <v>30</v>
      </c>
      <c r="D31" s="14"/>
      <c r="E31" s="14">
        <f>C31*D31</f>
        <v>0</v>
      </c>
      <c r="F31" s="14"/>
      <c r="G31" s="14">
        <f>C31*F31</f>
        <v>0</v>
      </c>
      <c r="H31" s="14">
        <f t="shared" si="2"/>
        <v>0</v>
      </c>
      <c r="I31" s="14">
        <f t="shared" si="2"/>
        <v>0</v>
      </c>
    </row>
    <row r="32" spans="1:9">
      <c r="A32" s="23" t="s">
        <v>82</v>
      </c>
      <c r="B32" s="12" t="s">
        <v>14</v>
      </c>
      <c r="C32" s="13"/>
      <c r="D32" s="13"/>
      <c r="E32" s="13"/>
      <c r="F32" s="13"/>
      <c r="G32" s="13"/>
      <c r="H32" s="13"/>
      <c r="I32" s="13"/>
    </row>
    <row r="33" spans="1:9">
      <c r="A33" s="24" t="s">
        <v>83</v>
      </c>
      <c r="B33" s="6" t="s">
        <v>67</v>
      </c>
      <c r="C33" s="14">
        <v>75</v>
      </c>
      <c r="D33" s="14"/>
      <c r="E33" s="14">
        <f>C33*D33</f>
        <v>0</v>
      </c>
      <c r="F33" s="14"/>
      <c r="G33" s="14">
        <f>C33*F33</f>
        <v>0</v>
      </c>
      <c r="H33" s="14">
        <f t="shared" ref="H33:I36" si="3">D33+F33</f>
        <v>0</v>
      </c>
      <c r="I33" s="14">
        <f t="shared" si="3"/>
        <v>0</v>
      </c>
    </row>
    <row r="34" spans="1:9">
      <c r="A34" s="24" t="s">
        <v>84</v>
      </c>
      <c r="B34" s="6" t="s">
        <v>67</v>
      </c>
      <c r="C34" s="14">
        <v>15</v>
      </c>
      <c r="D34" s="14"/>
      <c r="E34" s="14">
        <f>C34*D34</f>
        <v>0</v>
      </c>
      <c r="F34" s="14"/>
      <c r="G34" s="14">
        <f>C34*F34</f>
        <v>0</v>
      </c>
      <c r="H34" s="14">
        <f t="shared" si="3"/>
        <v>0</v>
      </c>
      <c r="I34" s="14">
        <f t="shared" si="3"/>
        <v>0</v>
      </c>
    </row>
    <row r="35" spans="1:9">
      <c r="A35" s="24" t="s">
        <v>85</v>
      </c>
      <c r="B35" s="6" t="s">
        <v>67</v>
      </c>
      <c r="C35" s="14">
        <v>30</v>
      </c>
      <c r="D35" s="14"/>
      <c r="E35" s="14">
        <f>C35*D35</f>
        <v>0</v>
      </c>
      <c r="F35" s="14"/>
      <c r="G35" s="14">
        <f>C35*F35</f>
        <v>0</v>
      </c>
      <c r="H35" s="14">
        <f t="shared" si="3"/>
        <v>0</v>
      </c>
      <c r="I35" s="14">
        <f t="shared" si="3"/>
        <v>0</v>
      </c>
    </row>
    <row r="36" spans="1:9" ht="36.75">
      <c r="A36" s="24" t="s">
        <v>86</v>
      </c>
      <c r="B36" s="6" t="s">
        <v>87</v>
      </c>
      <c r="C36" s="14">
        <v>1</v>
      </c>
      <c r="D36" s="14"/>
      <c r="E36" s="14">
        <f>C36*D36</f>
        <v>0</v>
      </c>
      <c r="F36" s="14"/>
      <c r="G36" s="14">
        <f>C36*F36</f>
        <v>0</v>
      </c>
      <c r="H36" s="14">
        <f t="shared" si="3"/>
        <v>0</v>
      </c>
      <c r="I36" s="14">
        <f t="shared" si="3"/>
        <v>0</v>
      </c>
    </row>
    <row r="37" spans="1:9">
      <c r="A37" s="23" t="s">
        <v>88</v>
      </c>
      <c r="B37" s="12" t="s">
        <v>14</v>
      </c>
      <c r="C37" s="13"/>
      <c r="D37" s="13"/>
      <c r="E37" s="13"/>
      <c r="F37" s="13"/>
      <c r="G37" s="13"/>
      <c r="H37" s="13"/>
      <c r="I37" s="13"/>
    </row>
    <row r="38" spans="1:9" ht="24.75">
      <c r="A38" s="24" t="s">
        <v>89</v>
      </c>
      <c r="B38" s="6" t="s">
        <v>90</v>
      </c>
      <c r="C38" s="14">
        <v>15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</row>
    <row r="39" spans="1:9">
      <c r="A39" s="23" t="s">
        <v>91</v>
      </c>
      <c r="B39" s="12" t="s">
        <v>14</v>
      </c>
      <c r="C39" s="13"/>
      <c r="D39" s="13"/>
      <c r="E39" s="13"/>
      <c r="F39" s="13"/>
      <c r="G39" s="13"/>
      <c r="H39" s="13"/>
      <c r="I39" s="13"/>
    </row>
    <row r="40" spans="1:9">
      <c r="A40" s="24" t="s">
        <v>92</v>
      </c>
      <c r="B40" s="6" t="s">
        <v>90</v>
      </c>
      <c r="C40" s="14">
        <v>45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</row>
    <row r="41" spans="1:9">
      <c r="A41" s="23" t="s">
        <v>93</v>
      </c>
      <c r="B41" s="12" t="s">
        <v>14</v>
      </c>
      <c r="C41" s="13"/>
      <c r="D41" s="13"/>
      <c r="E41" s="13"/>
      <c r="F41" s="13"/>
      <c r="G41" s="13"/>
      <c r="H41" s="13"/>
      <c r="I41" s="13"/>
    </row>
    <row r="42" spans="1:9">
      <c r="A42" s="23" t="s">
        <v>94</v>
      </c>
      <c r="B42" s="12" t="s">
        <v>14</v>
      </c>
      <c r="C42" s="13"/>
      <c r="D42" s="13"/>
      <c r="E42" s="13"/>
      <c r="F42" s="13"/>
      <c r="G42" s="13"/>
      <c r="H42" s="13"/>
      <c r="I42" s="13"/>
    </row>
    <row r="43" spans="1:9">
      <c r="A43" s="24" t="s">
        <v>95</v>
      </c>
      <c r="B43" s="6" t="s">
        <v>90</v>
      </c>
      <c r="C43" s="14">
        <v>35</v>
      </c>
      <c r="D43" s="14"/>
      <c r="E43" s="14">
        <f>C43*D43</f>
        <v>0</v>
      </c>
      <c r="F43" s="14"/>
      <c r="G43" s="14">
        <f>C43*F43</f>
        <v>0</v>
      </c>
      <c r="H43" s="14">
        <f t="shared" ref="H43:I45" si="4">D43+F43</f>
        <v>0</v>
      </c>
      <c r="I43" s="14">
        <f t="shared" si="4"/>
        <v>0</v>
      </c>
    </row>
    <row r="44" spans="1:9">
      <c r="A44" s="24" t="s">
        <v>96</v>
      </c>
      <c r="B44" s="6" t="s">
        <v>90</v>
      </c>
      <c r="C44" s="14">
        <v>20</v>
      </c>
      <c r="D44" s="14"/>
      <c r="E44" s="14">
        <f>C44*D44</f>
        <v>0</v>
      </c>
      <c r="F44" s="14"/>
      <c r="G44" s="14">
        <f>C44*F44</f>
        <v>0</v>
      </c>
      <c r="H44" s="14">
        <f t="shared" si="4"/>
        <v>0</v>
      </c>
      <c r="I44" s="14">
        <f t="shared" si="4"/>
        <v>0</v>
      </c>
    </row>
    <row r="45" spans="1:9">
      <c r="A45" s="24" t="s">
        <v>14</v>
      </c>
      <c r="B45" s="6" t="s">
        <v>14</v>
      </c>
      <c r="C45" s="14"/>
      <c r="D45" s="14"/>
      <c r="E45" s="14"/>
      <c r="F45" s="14"/>
      <c r="G45" s="14"/>
      <c r="H45" s="14">
        <f t="shared" si="4"/>
        <v>0</v>
      </c>
      <c r="I45" s="14">
        <f t="shared" si="4"/>
        <v>0</v>
      </c>
    </row>
    <row r="46" spans="1:9">
      <c r="A46" s="22" t="s">
        <v>97</v>
      </c>
      <c r="B46" s="3" t="s">
        <v>14</v>
      </c>
      <c r="C46" s="11"/>
      <c r="D46" s="11"/>
      <c r="E46" s="11">
        <f>SUM(E3:E45)</f>
        <v>0</v>
      </c>
      <c r="F46" s="11"/>
      <c r="G46" s="11">
        <f>SUM(G3:G45)</f>
        <v>0</v>
      </c>
      <c r="H46" s="11"/>
      <c r="I46" s="11">
        <f>SUM(I3:I45)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>Centroprojekt Group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Jaromír Vanžura</dc:creator>
  <cp:lastModifiedBy>Ing. Tomáš Svoboda</cp:lastModifiedBy>
  <cp:lastPrinted>2017-08-02T06:08:54Z</cp:lastPrinted>
  <dcterms:created xsi:type="dcterms:W3CDTF">2017-08-02T06:07:35Z</dcterms:created>
  <dcterms:modified xsi:type="dcterms:W3CDTF">2017-08-02T07:06:43Z</dcterms:modified>
</cp:coreProperties>
</file>